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8" windowWidth="12048" windowHeight="5772"/>
  </bookViews>
  <sheets>
    <sheet name="Accueil" sheetId="1" r:id="rId1"/>
    <sheet name="choix2Taux" sheetId="2" r:id="rId2"/>
    <sheet name="choix2Taux (2)" sheetId="9" r:id="rId3"/>
    <sheet name="choix3Taux" sheetId="10" r:id="rId4"/>
    <sheet name="tarifChambre" sheetId="3" r:id="rId5"/>
    <sheet name="tarifChambre (2)" sheetId="11" r:id="rId6"/>
    <sheet name="civilité" sheetId="4" r:id="rId7"/>
    <sheet name="factures" sheetId="12" r:id="rId8"/>
    <sheet name="client" sheetId="13" r:id="rId9"/>
    <sheet name="BonCommande" sheetId="14" r:id="rId10"/>
    <sheet name="Clients" sheetId="15" r:id="rId11"/>
    <sheet name="Produits" sheetId="16" r:id="rId12"/>
    <sheet name="CodesTauxTVA" sheetId="17" r:id="rId13"/>
  </sheets>
  <calcPr calcId="145621"/>
</workbook>
</file>

<file path=xl/calcChain.xml><?xml version="1.0" encoding="utf-8"?>
<calcChain xmlns="http://schemas.openxmlformats.org/spreadsheetml/2006/main">
  <c r="G10" i="14" l="1"/>
  <c r="G9" i="14"/>
  <c r="F10" i="14"/>
  <c r="F9" i="14"/>
  <c r="D10" i="14"/>
  <c r="D9" i="14"/>
  <c r="C10" i="14"/>
  <c r="C9" i="14"/>
  <c r="C5" i="14"/>
  <c r="C4" i="14"/>
  <c r="F12" i="14" l="1"/>
  <c r="F11" i="14"/>
  <c r="C6" i="14"/>
  <c r="D3" i="12"/>
  <c r="D4" i="12"/>
  <c r="D5" i="12"/>
  <c r="D6" i="12"/>
  <c r="D2" i="12"/>
  <c r="C2" i="11"/>
  <c r="C3" i="11"/>
  <c r="C4" i="11"/>
  <c r="C5" i="11"/>
  <c r="C6" i="11"/>
  <c r="C7" i="11"/>
  <c r="C8" i="11"/>
  <c r="C9" i="11"/>
  <c r="C10" i="11"/>
  <c r="C11" i="11"/>
  <c r="C12" i="11"/>
  <c r="C3" i="3"/>
  <c r="C4" i="3"/>
  <c r="C5" i="3"/>
  <c r="C6" i="3"/>
  <c r="C7" i="3"/>
  <c r="C8" i="3"/>
  <c r="C9" i="3"/>
  <c r="C10" i="3"/>
  <c r="C11" i="3"/>
  <c r="C12" i="3"/>
  <c r="C2" i="3"/>
  <c r="F3" i="4"/>
  <c r="F4" i="4"/>
  <c r="F5" i="4"/>
  <c r="F6" i="4"/>
  <c r="F7" i="4"/>
  <c r="F2" i="4"/>
  <c r="D3" i="4"/>
  <c r="D4" i="4"/>
  <c r="D5" i="4"/>
  <c r="D6" i="4"/>
  <c r="D7" i="4"/>
  <c r="D2" i="4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3" i="10"/>
  <c r="F13" i="14" l="1"/>
  <c r="C18" i="9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3" i="9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3" i="2"/>
</calcChain>
</file>

<file path=xl/sharedStrings.xml><?xml version="1.0" encoding="utf-8"?>
<sst xmlns="http://schemas.openxmlformats.org/spreadsheetml/2006/main" count="245" uniqueCount="126">
  <si>
    <t>Quelques exemples d'utilisation de la fonction SI</t>
  </si>
  <si>
    <t>choisir entre 2 taux</t>
  </si>
  <si>
    <t>produit</t>
  </si>
  <si>
    <t>prod1</t>
  </si>
  <si>
    <t>prod2</t>
  </si>
  <si>
    <t>prod3</t>
  </si>
  <si>
    <t>prod4</t>
  </si>
  <si>
    <t>prod5</t>
  </si>
  <si>
    <t>prod6</t>
  </si>
  <si>
    <t>prod7</t>
  </si>
  <si>
    <t>prod8</t>
  </si>
  <si>
    <t>prod9</t>
  </si>
  <si>
    <t>prod10</t>
  </si>
  <si>
    <t>prod11</t>
  </si>
  <si>
    <t>prod12</t>
  </si>
  <si>
    <t>prod13</t>
  </si>
  <si>
    <t>prod14</t>
  </si>
  <si>
    <t>prod15</t>
  </si>
  <si>
    <t>prod16</t>
  </si>
  <si>
    <t>famille</t>
  </si>
  <si>
    <t>Liste des taux de taxe appliqués à des produits en fonction de la famille</t>
  </si>
  <si>
    <t>Taux de taxe</t>
  </si>
  <si>
    <t>sinon le taux est 10%</t>
  </si>
  <si>
    <t>si la famille de produit est 1, alors le taux est 5%</t>
  </si>
  <si>
    <t>SI (</t>
  </si>
  <si>
    <t>en C3</t>
  </si>
  <si>
    <t>Le taux de taxe (colonne C à partir de C3) est déterminé ainsi :</t>
  </si>
  <si>
    <t>B3 = 1</t>
  </si>
  <si>
    <t>;</t>
  </si>
  <si>
    <t>)</t>
  </si>
  <si>
    <t>condition</t>
  </si>
  <si>
    <t>valeur du taux quand la condition est vraie</t>
  </si>
  <si>
    <t>valeur du taux quand la condition n'est pas vraie</t>
  </si>
  <si>
    <t>choisir entre 2 taux (version 2)</t>
  </si>
  <si>
    <t>si la famille de produit est 1, alors le taux est celui de M2</t>
  </si>
  <si>
    <t>sinon le taux est celui de M3</t>
  </si>
  <si>
    <t>Taux</t>
  </si>
  <si>
    <t>Taux1</t>
  </si>
  <si>
    <t>Taux2</t>
  </si>
  <si>
    <t>valeur</t>
  </si>
  <si>
    <t>M2</t>
  </si>
  <si>
    <t>M3</t>
  </si>
  <si>
    <t>Ajout du blocage des cellules M2 et M3 poour la recopie vers le bas</t>
  </si>
  <si>
    <t>Taux autres</t>
  </si>
  <si>
    <t>si la famille de produit est 2, alors le taux est celui de M3</t>
  </si>
  <si>
    <t>sinon le taux est celui de M4</t>
  </si>
  <si>
    <t>SI(</t>
  </si>
  <si>
    <t>B3 = 2</t>
  </si>
  <si>
    <t>sinon</t>
  </si>
  <si>
    <t>M4</t>
  </si>
  <si>
    <t>)  )</t>
  </si>
  <si>
    <t>numero de chanbre</t>
  </si>
  <si>
    <t>type de chambre</t>
  </si>
  <si>
    <t>p</t>
  </si>
  <si>
    <t>1P</t>
  </si>
  <si>
    <t>2P</t>
  </si>
  <si>
    <t>3P</t>
  </si>
  <si>
    <t>S</t>
  </si>
  <si>
    <t>tarif</t>
  </si>
  <si>
    <t>x</t>
  </si>
  <si>
    <t>civilité</t>
  </si>
  <si>
    <t>nom</t>
  </si>
  <si>
    <t>prenom</t>
  </si>
  <si>
    <t>civilité en clair</t>
  </si>
  <si>
    <t>a</t>
  </si>
  <si>
    <t>b</t>
  </si>
  <si>
    <t>c</t>
  </si>
  <si>
    <t>d</t>
  </si>
  <si>
    <t>e</t>
  </si>
  <si>
    <t>f</t>
  </si>
  <si>
    <t>jean</t>
  </si>
  <si>
    <t>sexe</t>
  </si>
  <si>
    <t>h</t>
  </si>
  <si>
    <t>sexe en clair</t>
  </si>
  <si>
    <t>pierrette</t>
  </si>
  <si>
    <t>paulette</t>
  </si>
  <si>
    <t>jacquette</t>
  </si>
  <si>
    <t>pierreote</t>
  </si>
  <si>
    <t>henriette</t>
  </si>
  <si>
    <t>TC</t>
  </si>
  <si>
    <t>Tarif</t>
  </si>
  <si>
    <t>numero de facture</t>
  </si>
  <si>
    <t>numero de client</t>
  </si>
  <si>
    <t>montant facture</t>
  </si>
  <si>
    <t>nom du client</t>
  </si>
  <si>
    <t>numéro du client</t>
  </si>
  <si>
    <t>ville</t>
  </si>
  <si>
    <t>A</t>
  </si>
  <si>
    <t>B</t>
  </si>
  <si>
    <t>C</t>
  </si>
  <si>
    <t>D</t>
  </si>
  <si>
    <t>E</t>
  </si>
  <si>
    <t>F</t>
  </si>
  <si>
    <t>G</t>
  </si>
  <si>
    <t>H</t>
  </si>
  <si>
    <t>X</t>
  </si>
  <si>
    <t>Calais</t>
  </si>
  <si>
    <t>Dunkerque</t>
  </si>
  <si>
    <t>Boulogne</t>
  </si>
  <si>
    <t>StOmer</t>
  </si>
  <si>
    <t>Bon de commande</t>
  </si>
  <si>
    <t>numéro de client</t>
  </si>
  <si>
    <t>nom client</t>
  </si>
  <si>
    <t>Date du jour</t>
  </si>
  <si>
    <t>ligne de commande</t>
  </si>
  <si>
    <t>reference produit</t>
  </si>
  <si>
    <t>désignation</t>
  </si>
  <si>
    <t>PU</t>
  </si>
  <si>
    <t>Quantité</t>
  </si>
  <si>
    <t>Montant TVA</t>
  </si>
  <si>
    <t>Montant marchandise</t>
  </si>
  <si>
    <t>Numéro de commande</t>
  </si>
  <si>
    <t>Motant HT</t>
  </si>
  <si>
    <t>Montant TTC</t>
  </si>
  <si>
    <t>BA</t>
  </si>
  <si>
    <t>PO</t>
  </si>
  <si>
    <t>numéro</t>
  </si>
  <si>
    <t>Bataclan</t>
  </si>
  <si>
    <t>reference</t>
  </si>
  <si>
    <t>designation</t>
  </si>
  <si>
    <t>code taux TVA</t>
  </si>
  <si>
    <t>Banane</t>
  </si>
  <si>
    <t>Pomme</t>
  </si>
  <si>
    <t>code</t>
  </si>
  <si>
    <t>taux</t>
  </si>
  <si>
    <t>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</si>
</sst>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[$-F800]dddd\,\ mmmm\ dd\,\ yyyy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0" fillId="2" borderId="1" xfId="0" applyFill="1" applyBorder="1"/>
    <xf numFmtId="0" fontId="0" fillId="0" borderId="1" xfId="0" applyBorder="1"/>
    <xf numFmtId="44" fontId="0" fillId="0" borderId="1" xfId="1" applyFont="1" applyBorder="1"/>
    <xf numFmtId="0" fontId="2" fillId="0" borderId="0" xfId="3"/>
    <xf numFmtId="0" fontId="3" fillId="0" borderId="0" xfId="0" applyFont="1"/>
    <xf numFmtId="0" fontId="0" fillId="0" borderId="0" xfId="0" applyAlignment="1">
      <alignment horizontal="left"/>
    </xf>
    <xf numFmtId="9" fontId="0" fillId="0" borderId="0" xfId="0" applyNumberFormat="1" applyAlignment="1">
      <alignment horizontal="left"/>
    </xf>
    <xf numFmtId="9" fontId="0" fillId="3" borderId="1" xfId="2" applyFont="1" applyFill="1" applyBorder="1"/>
    <xf numFmtId="9" fontId="0" fillId="0" borderId="1" xfId="0" applyNumberFormat="1" applyBorder="1"/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4" fillId="2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Fill="1" applyBorder="1"/>
    <xf numFmtId="9" fontId="0" fillId="0" borderId="1" xfId="0" applyNumberFormat="1" applyFill="1" applyBorder="1"/>
    <xf numFmtId="44" fontId="0" fillId="3" borderId="1" xfId="1" applyFont="1" applyFill="1" applyBorder="1"/>
    <xf numFmtId="44" fontId="4" fillId="3" borderId="1" xfId="1" applyFont="1" applyFill="1" applyBorder="1"/>
    <xf numFmtId="0" fontId="0" fillId="2" borderId="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Lien hypertexte" xfId="3" builtinId="8"/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6"/>
  <sheetViews>
    <sheetView tabSelected="1" workbookViewId="0">
      <selection activeCell="C6" sqref="C6"/>
    </sheetView>
  </sheetViews>
  <sheetFormatPr baseColWidth="10" defaultColWidth="8.88671875" defaultRowHeight="14.4" x14ac:dyDescent="0.3"/>
  <sheetData>
    <row r="2" spans="2:3" ht="21" x14ac:dyDescent="0.4">
      <c r="B2" s="5" t="s">
        <v>0</v>
      </c>
    </row>
    <row r="4" spans="2:3" x14ac:dyDescent="0.3">
      <c r="C4" s="4" t="s">
        <v>1</v>
      </c>
    </row>
    <row r="5" spans="2:3" x14ac:dyDescent="0.3">
      <c r="C5" s="4" t="s">
        <v>33</v>
      </c>
    </row>
    <row r="6" spans="2:3" x14ac:dyDescent="0.3">
      <c r="C6" t="s">
        <v>125</v>
      </c>
    </row>
  </sheetData>
  <hyperlinks>
    <hyperlink ref="C4" location="choix2Taux!A1" display="choisir entre 2 taux"/>
    <hyperlink ref="C5" location="'choix2Taux (2)'!A1" display="choisir entre 2 taux (version 2)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="99" zoomScaleNormal="99" workbookViewId="0">
      <selection activeCell="C3" sqref="C3"/>
    </sheetView>
  </sheetViews>
  <sheetFormatPr baseColWidth="10" defaultColWidth="8.88671875" defaultRowHeight="14.4" x14ac:dyDescent="0.3"/>
  <cols>
    <col min="3" max="3" width="12.33203125" customWidth="1"/>
    <col min="6" max="6" width="4.44140625" customWidth="1"/>
  </cols>
  <sheetData>
    <row r="1" spans="1:9" x14ac:dyDescent="0.3">
      <c r="A1" s="23" t="s">
        <v>20</v>
      </c>
      <c r="B1" s="24"/>
      <c r="C1" s="24"/>
      <c r="D1" s="24"/>
      <c r="E1" s="24"/>
      <c r="F1" s="24"/>
      <c r="G1" s="24"/>
    </row>
    <row r="2" spans="1:9" x14ac:dyDescent="0.3">
      <c r="A2" s="1" t="s">
        <v>2</v>
      </c>
      <c r="B2" s="1" t="s">
        <v>19</v>
      </c>
      <c r="C2" s="1" t="s">
        <v>21</v>
      </c>
    </row>
    <row r="3" spans="1:9" x14ac:dyDescent="0.3">
      <c r="A3" s="2" t="s">
        <v>3</v>
      </c>
      <c r="B3" s="2">
        <v>1</v>
      </c>
      <c r="C3" s="8">
        <f>IF(B3=1,5%,10%)</f>
        <v>0.05</v>
      </c>
    </row>
    <row r="4" spans="1:9" x14ac:dyDescent="0.3">
      <c r="A4" s="2" t="s">
        <v>4</v>
      </c>
      <c r="B4" s="2">
        <v>1</v>
      </c>
      <c r="C4" s="8">
        <f t="shared" ref="C4:C18" si="0">IF(B4=1,5%,10%)</f>
        <v>0.05</v>
      </c>
    </row>
    <row r="5" spans="1:9" x14ac:dyDescent="0.3">
      <c r="A5" s="2" t="s">
        <v>5</v>
      </c>
      <c r="B5" s="2">
        <v>2</v>
      </c>
      <c r="C5" s="8">
        <f t="shared" si="0"/>
        <v>0.1</v>
      </c>
    </row>
    <row r="6" spans="1:9" x14ac:dyDescent="0.3">
      <c r="A6" s="2" t="s">
        <v>6</v>
      </c>
      <c r="B6" s="2">
        <v>3</v>
      </c>
      <c r="C6" s="8">
        <f t="shared" si="0"/>
        <v>0.1</v>
      </c>
    </row>
    <row r="7" spans="1:9" x14ac:dyDescent="0.3">
      <c r="A7" s="2" t="s">
        <v>7</v>
      </c>
      <c r="B7" s="2">
        <v>2</v>
      </c>
      <c r="C7" s="8">
        <f t="shared" si="0"/>
        <v>0.1</v>
      </c>
    </row>
    <row r="8" spans="1:9" x14ac:dyDescent="0.3">
      <c r="A8" s="2" t="s">
        <v>8</v>
      </c>
      <c r="B8" s="2">
        <v>6</v>
      </c>
      <c r="C8" s="8">
        <f t="shared" si="0"/>
        <v>0.1</v>
      </c>
      <c r="F8" t="s">
        <v>26</v>
      </c>
    </row>
    <row r="9" spans="1:9" x14ac:dyDescent="0.3">
      <c r="A9" s="2" t="s">
        <v>9</v>
      </c>
      <c r="B9" s="2">
        <v>1</v>
      </c>
      <c r="C9" s="8">
        <f t="shared" si="0"/>
        <v>0.05</v>
      </c>
      <c r="F9" t="s">
        <v>23</v>
      </c>
    </row>
    <row r="10" spans="1:9" x14ac:dyDescent="0.3">
      <c r="A10" s="2" t="s">
        <v>10</v>
      </c>
      <c r="B10" s="2">
        <v>2</v>
      </c>
      <c r="C10" s="8">
        <f t="shared" si="0"/>
        <v>0.1</v>
      </c>
      <c r="G10" t="s">
        <v>22</v>
      </c>
    </row>
    <row r="11" spans="1:9" x14ac:dyDescent="0.3">
      <c r="A11" s="2" t="s">
        <v>11</v>
      </c>
      <c r="B11" s="2">
        <v>3</v>
      </c>
      <c r="C11" s="8">
        <f t="shared" si="0"/>
        <v>0.1</v>
      </c>
    </row>
    <row r="12" spans="1:9" x14ac:dyDescent="0.3">
      <c r="A12" s="2" t="s">
        <v>12</v>
      </c>
      <c r="B12" s="2">
        <v>1</v>
      </c>
      <c r="C12" s="8">
        <f t="shared" si="0"/>
        <v>0.05</v>
      </c>
      <c r="E12" t="s">
        <v>25</v>
      </c>
    </row>
    <row r="13" spans="1:9" x14ac:dyDescent="0.3">
      <c r="A13" s="2" t="s">
        <v>13</v>
      </c>
      <c r="B13" s="2">
        <v>2</v>
      </c>
      <c r="C13" s="8">
        <f t="shared" si="0"/>
        <v>0.1</v>
      </c>
      <c r="F13" t="s">
        <v>24</v>
      </c>
      <c r="G13" s="6" t="s">
        <v>27</v>
      </c>
      <c r="H13" t="s">
        <v>28</v>
      </c>
      <c r="I13" t="s">
        <v>30</v>
      </c>
    </row>
    <row r="14" spans="1:9" x14ac:dyDescent="0.3">
      <c r="A14" s="2" t="s">
        <v>14</v>
      </c>
      <c r="B14" s="2">
        <v>2</v>
      </c>
      <c r="C14" s="8">
        <f t="shared" si="0"/>
        <v>0.1</v>
      </c>
      <c r="G14" s="7">
        <v>0.05</v>
      </c>
      <c r="H14" t="s">
        <v>28</v>
      </c>
      <c r="I14" t="s">
        <v>31</v>
      </c>
    </row>
    <row r="15" spans="1:9" x14ac:dyDescent="0.3">
      <c r="A15" s="2" t="s">
        <v>15</v>
      </c>
      <c r="B15" s="2">
        <v>1</v>
      </c>
      <c r="C15" s="8">
        <f t="shared" si="0"/>
        <v>0.05</v>
      </c>
      <c r="G15" s="7">
        <v>0.1</v>
      </c>
      <c r="H15" t="s">
        <v>29</v>
      </c>
      <c r="I15" t="s">
        <v>32</v>
      </c>
    </row>
    <row r="16" spans="1:9" x14ac:dyDescent="0.3">
      <c r="A16" s="2" t="s">
        <v>16</v>
      </c>
      <c r="B16" s="2">
        <v>1</v>
      </c>
      <c r="C16" s="8">
        <f t="shared" si="0"/>
        <v>0.05</v>
      </c>
    </row>
    <row r="17" spans="1:3" x14ac:dyDescent="0.3">
      <c r="A17" s="2" t="s">
        <v>17</v>
      </c>
      <c r="B17" s="2">
        <v>2</v>
      </c>
      <c r="C17" s="8">
        <f t="shared" si="0"/>
        <v>0.1</v>
      </c>
    </row>
    <row r="18" spans="1:3" x14ac:dyDescent="0.3">
      <c r="A18" s="2" t="s">
        <v>18</v>
      </c>
      <c r="B18" s="2">
        <v>8</v>
      </c>
      <c r="C18" s="8">
        <f t="shared" si="0"/>
        <v>0.1</v>
      </c>
    </row>
  </sheetData>
  <mergeCells count="1"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opLeftCell="A3" workbookViewId="0">
      <selection activeCell="C20" sqref="C20"/>
    </sheetView>
  </sheetViews>
  <sheetFormatPr baseColWidth="10" defaultColWidth="8.88671875" defaultRowHeight="14.4" x14ac:dyDescent="0.3"/>
  <cols>
    <col min="3" max="3" width="12.33203125" customWidth="1"/>
    <col min="6" max="6" width="4.44140625" customWidth="1"/>
    <col min="8" max="9" width="6" customWidth="1"/>
    <col min="10" max="10" width="5.109375" customWidth="1"/>
    <col min="11" max="11" width="3.5546875" customWidth="1"/>
    <col min="12" max="12" width="10.109375" bestFit="1" customWidth="1"/>
  </cols>
  <sheetData>
    <row r="1" spans="1:13" x14ac:dyDescent="0.3">
      <c r="A1" s="23" t="s">
        <v>20</v>
      </c>
      <c r="B1" s="24"/>
      <c r="C1" s="24"/>
      <c r="D1" s="24"/>
      <c r="E1" s="24"/>
      <c r="F1" s="24"/>
      <c r="G1" s="24"/>
      <c r="L1" s="1" t="s">
        <v>36</v>
      </c>
      <c r="M1" s="1" t="s">
        <v>39</v>
      </c>
    </row>
    <row r="2" spans="1:13" x14ac:dyDescent="0.3">
      <c r="A2" s="1" t="s">
        <v>2</v>
      </c>
      <c r="B2" s="1" t="s">
        <v>19</v>
      </c>
      <c r="C2" s="1" t="s">
        <v>21</v>
      </c>
      <c r="L2" s="2" t="s">
        <v>37</v>
      </c>
      <c r="M2" s="9">
        <v>0.05</v>
      </c>
    </row>
    <row r="3" spans="1:13" x14ac:dyDescent="0.3">
      <c r="A3" s="2" t="s">
        <v>3</v>
      </c>
      <c r="B3" s="2">
        <v>1</v>
      </c>
      <c r="C3" s="8">
        <f>IF(B3=1,$M$2,$M$3)</f>
        <v>0.05</v>
      </c>
      <c r="L3" s="2" t="s">
        <v>43</v>
      </c>
      <c r="M3" s="9">
        <v>0.1</v>
      </c>
    </row>
    <row r="4" spans="1:13" x14ac:dyDescent="0.3">
      <c r="A4" s="2" t="s">
        <v>4</v>
      </c>
      <c r="B4" s="2">
        <v>1</v>
      </c>
      <c r="C4" s="8">
        <f t="shared" ref="C4:C18" si="0">IF(B4=1,$M$2,$M$3)</f>
        <v>0.05</v>
      </c>
    </row>
    <row r="5" spans="1:13" x14ac:dyDescent="0.3">
      <c r="A5" s="2" t="s">
        <v>5</v>
      </c>
      <c r="B5" s="2">
        <v>2</v>
      </c>
      <c r="C5" s="8">
        <f t="shared" si="0"/>
        <v>0.1</v>
      </c>
    </row>
    <row r="6" spans="1:13" x14ac:dyDescent="0.3">
      <c r="A6" s="2" t="s">
        <v>6</v>
      </c>
      <c r="B6" s="2">
        <v>3</v>
      </c>
      <c r="C6" s="8">
        <f t="shared" si="0"/>
        <v>0.1</v>
      </c>
    </row>
    <row r="7" spans="1:13" x14ac:dyDescent="0.3">
      <c r="A7" s="2" t="s">
        <v>7</v>
      </c>
      <c r="B7" s="2">
        <v>2</v>
      </c>
      <c r="C7" s="8">
        <f t="shared" si="0"/>
        <v>0.1</v>
      </c>
    </row>
    <row r="8" spans="1:13" x14ac:dyDescent="0.3">
      <c r="A8" s="2" t="s">
        <v>8</v>
      </c>
      <c r="B8" s="2">
        <v>6</v>
      </c>
      <c r="C8" s="8">
        <f t="shared" si="0"/>
        <v>0.1</v>
      </c>
      <c r="F8" t="s">
        <v>26</v>
      </c>
    </row>
    <row r="9" spans="1:13" x14ac:dyDescent="0.3">
      <c r="A9" s="2" t="s">
        <v>9</v>
      </c>
      <c r="B9" s="2">
        <v>1</v>
      </c>
      <c r="C9" s="8">
        <f t="shared" si="0"/>
        <v>0.05</v>
      </c>
      <c r="F9" t="s">
        <v>34</v>
      </c>
    </row>
    <row r="10" spans="1:13" x14ac:dyDescent="0.3">
      <c r="A10" s="2" t="s">
        <v>10</v>
      </c>
      <c r="B10" s="2">
        <v>2</v>
      </c>
      <c r="C10" s="8">
        <f t="shared" si="0"/>
        <v>0.1</v>
      </c>
      <c r="G10" t="s">
        <v>35</v>
      </c>
    </row>
    <row r="11" spans="1:13" x14ac:dyDescent="0.3">
      <c r="A11" s="2" t="s">
        <v>11</v>
      </c>
      <c r="B11" s="2">
        <v>3</v>
      </c>
      <c r="C11" s="8">
        <f t="shared" si="0"/>
        <v>0.1</v>
      </c>
    </row>
    <row r="12" spans="1:13" x14ac:dyDescent="0.3">
      <c r="A12" s="2" t="s">
        <v>12</v>
      </c>
      <c r="B12" s="2">
        <v>1</v>
      </c>
      <c r="C12" s="8">
        <f t="shared" si="0"/>
        <v>0.05</v>
      </c>
      <c r="E12" t="s">
        <v>25</v>
      </c>
    </row>
    <row r="13" spans="1:13" x14ac:dyDescent="0.3">
      <c r="A13" s="2" t="s">
        <v>13</v>
      </c>
      <c r="B13" s="2">
        <v>2</v>
      </c>
      <c r="C13" s="8">
        <f t="shared" si="0"/>
        <v>0.1</v>
      </c>
      <c r="F13" t="s">
        <v>24</v>
      </c>
      <c r="G13" s="6" t="s">
        <v>27</v>
      </c>
      <c r="H13" t="s">
        <v>28</v>
      </c>
      <c r="I13" t="s">
        <v>30</v>
      </c>
    </row>
    <row r="14" spans="1:13" x14ac:dyDescent="0.3">
      <c r="A14" s="2" t="s">
        <v>14</v>
      </c>
      <c r="B14" s="2">
        <v>2</v>
      </c>
      <c r="C14" s="8">
        <f t="shared" si="0"/>
        <v>0.1</v>
      </c>
      <c r="G14" s="7" t="s">
        <v>40</v>
      </c>
      <c r="H14" t="s">
        <v>28</v>
      </c>
      <c r="I14" t="s">
        <v>31</v>
      </c>
    </row>
    <row r="15" spans="1:13" x14ac:dyDescent="0.3">
      <c r="A15" s="2" t="s">
        <v>15</v>
      </c>
      <c r="B15" s="2">
        <v>1</v>
      </c>
      <c r="C15" s="8">
        <f t="shared" si="0"/>
        <v>0.05</v>
      </c>
      <c r="G15" s="7" t="s">
        <v>41</v>
      </c>
      <c r="H15" t="s">
        <v>29</v>
      </c>
      <c r="I15" t="s">
        <v>32</v>
      </c>
    </row>
    <row r="16" spans="1:13" x14ac:dyDescent="0.3">
      <c r="A16" s="2" t="s">
        <v>16</v>
      </c>
      <c r="B16" s="2">
        <v>1</v>
      </c>
      <c r="C16" s="8">
        <f t="shared" si="0"/>
        <v>0.05</v>
      </c>
    </row>
    <row r="17" spans="1:7" x14ac:dyDescent="0.3">
      <c r="A17" s="2" t="s">
        <v>17</v>
      </c>
      <c r="B17" s="2">
        <v>2</v>
      </c>
      <c r="C17" s="8">
        <f t="shared" si="0"/>
        <v>0.1</v>
      </c>
      <c r="G17" t="s">
        <v>42</v>
      </c>
    </row>
    <row r="18" spans="1:7" x14ac:dyDescent="0.3">
      <c r="A18" s="2" t="s">
        <v>18</v>
      </c>
      <c r="B18" s="2">
        <v>8</v>
      </c>
      <c r="C18" s="8">
        <f t="shared" si="0"/>
        <v>0.1</v>
      </c>
    </row>
  </sheetData>
  <mergeCells count="1">
    <mergeCell ref="A1:G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zoomScale="131" zoomScaleNormal="131" workbookViewId="0">
      <selection activeCell="C3" sqref="C3"/>
    </sheetView>
  </sheetViews>
  <sheetFormatPr baseColWidth="10" defaultColWidth="8.88671875" defaultRowHeight="14.4" x14ac:dyDescent="0.3"/>
  <cols>
    <col min="3" max="3" width="12.33203125" customWidth="1"/>
    <col min="6" max="6" width="4.44140625" customWidth="1"/>
    <col min="8" max="8" width="6" customWidth="1"/>
    <col min="9" max="9" width="4.33203125" customWidth="1"/>
    <col min="10" max="10" width="5.21875" customWidth="1"/>
    <col min="11" max="11" width="12.44140625" customWidth="1"/>
    <col min="12" max="12" width="10.44140625" bestFit="1" customWidth="1"/>
  </cols>
  <sheetData>
    <row r="1" spans="1:13" x14ac:dyDescent="0.3">
      <c r="A1" s="23" t="s">
        <v>20</v>
      </c>
      <c r="B1" s="24"/>
      <c r="C1" s="24"/>
      <c r="D1" s="24"/>
      <c r="E1" s="24"/>
      <c r="F1" s="24"/>
      <c r="G1" s="24"/>
      <c r="L1" s="1" t="s">
        <v>36</v>
      </c>
      <c r="M1" s="1" t="s">
        <v>39</v>
      </c>
    </row>
    <row r="2" spans="1:13" x14ac:dyDescent="0.3">
      <c r="A2" s="1" t="s">
        <v>2</v>
      </c>
      <c r="B2" s="1" t="s">
        <v>19</v>
      </c>
      <c r="C2" s="1" t="s">
        <v>21</v>
      </c>
      <c r="L2" s="2" t="s">
        <v>37</v>
      </c>
      <c r="M2" s="9">
        <v>0.05</v>
      </c>
    </row>
    <row r="3" spans="1:13" x14ac:dyDescent="0.3">
      <c r="A3" s="2" t="s">
        <v>3</v>
      </c>
      <c r="B3" s="2">
        <v>1</v>
      </c>
      <c r="C3" s="8">
        <f>IF(B3=1,$M$2,IF(B3=2,$M$3,$M$4))</f>
        <v>0.05</v>
      </c>
      <c r="E3" t="s">
        <v>26</v>
      </c>
      <c r="L3" s="2" t="s">
        <v>38</v>
      </c>
      <c r="M3" s="9">
        <v>0.1</v>
      </c>
    </row>
    <row r="4" spans="1:13" x14ac:dyDescent="0.3">
      <c r="A4" s="2" t="s">
        <v>4</v>
      </c>
      <c r="B4" s="2">
        <v>1</v>
      </c>
      <c r="C4" s="8">
        <f t="shared" ref="C4:C18" si="0">IF(B4=1,$M$2,IF(B4=2,$M$3,$M$4))</f>
        <v>0.05</v>
      </c>
      <c r="E4" t="s">
        <v>34</v>
      </c>
      <c r="L4" s="2" t="s">
        <v>43</v>
      </c>
      <c r="M4" s="9">
        <v>0.15</v>
      </c>
    </row>
    <row r="5" spans="1:13" x14ac:dyDescent="0.3">
      <c r="A5" s="2" t="s">
        <v>5</v>
      </c>
      <c r="B5" s="2">
        <v>2</v>
      </c>
      <c r="C5" s="8">
        <f t="shared" si="0"/>
        <v>0.1</v>
      </c>
      <c r="F5" t="s">
        <v>48</v>
      </c>
    </row>
    <row r="6" spans="1:13" x14ac:dyDescent="0.3">
      <c r="A6" s="2" t="s">
        <v>6</v>
      </c>
      <c r="B6" s="2">
        <v>3</v>
      </c>
      <c r="C6" s="8">
        <f t="shared" si="0"/>
        <v>0.15</v>
      </c>
      <c r="F6" t="s">
        <v>44</v>
      </c>
    </row>
    <row r="7" spans="1:13" x14ac:dyDescent="0.3">
      <c r="A7" s="2" t="s">
        <v>7</v>
      </c>
      <c r="B7" s="2">
        <v>2</v>
      </c>
      <c r="C7" s="8">
        <f t="shared" si="0"/>
        <v>0.1</v>
      </c>
      <c r="G7" t="s">
        <v>45</v>
      </c>
    </row>
    <row r="8" spans="1:13" x14ac:dyDescent="0.3">
      <c r="A8" s="2" t="s">
        <v>8</v>
      </c>
      <c r="B8" s="2">
        <v>6</v>
      </c>
      <c r="C8" s="8">
        <f t="shared" si="0"/>
        <v>0.15</v>
      </c>
    </row>
    <row r="9" spans="1:13" x14ac:dyDescent="0.3">
      <c r="A9" s="2" t="s">
        <v>9</v>
      </c>
      <c r="B9" s="2">
        <v>1</v>
      </c>
      <c r="C9" s="8">
        <f t="shared" si="0"/>
        <v>0.05</v>
      </c>
      <c r="E9" t="s">
        <v>25</v>
      </c>
    </row>
    <row r="10" spans="1:13" x14ac:dyDescent="0.3">
      <c r="A10" s="2" t="s">
        <v>10</v>
      </c>
      <c r="B10" s="2">
        <v>2</v>
      </c>
      <c r="C10" s="8">
        <f t="shared" si="0"/>
        <v>0.1</v>
      </c>
      <c r="F10" t="s">
        <v>24</v>
      </c>
      <c r="G10" s="6" t="s">
        <v>27</v>
      </c>
      <c r="H10" t="s">
        <v>28</v>
      </c>
      <c r="I10" t="s">
        <v>30</v>
      </c>
    </row>
    <row r="11" spans="1:13" x14ac:dyDescent="0.3">
      <c r="A11" s="2" t="s">
        <v>11</v>
      </c>
      <c r="B11" s="2">
        <v>3</v>
      </c>
      <c r="C11" s="8">
        <f t="shared" si="0"/>
        <v>0.15</v>
      </c>
      <c r="G11" s="7" t="s">
        <v>40</v>
      </c>
      <c r="H11" t="s">
        <v>28</v>
      </c>
      <c r="I11" t="s">
        <v>31</v>
      </c>
    </row>
    <row r="12" spans="1:13" x14ac:dyDescent="0.3">
      <c r="A12" s="2" t="s">
        <v>12</v>
      </c>
      <c r="B12" s="2">
        <v>1</v>
      </c>
      <c r="C12" s="8">
        <f t="shared" si="0"/>
        <v>0.05</v>
      </c>
      <c r="G12" s="7" t="s">
        <v>46</v>
      </c>
      <c r="H12" t="s">
        <v>47</v>
      </c>
      <c r="I12" t="s">
        <v>28</v>
      </c>
    </row>
    <row r="13" spans="1:13" x14ac:dyDescent="0.3">
      <c r="A13" s="2" t="s">
        <v>13</v>
      </c>
      <c r="B13" s="2">
        <v>2</v>
      </c>
      <c r="C13" s="8">
        <f t="shared" si="0"/>
        <v>0.1</v>
      </c>
      <c r="H13" t="s">
        <v>41</v>
      </c>
      <c r="I13" t="s">
        <v>28</v>
      </c>
    </row>
    <row r="14" spans="1:13" x14ac:dyDescent="0.3">
      <c r="A14" s="2" t="s">
        <v>14</v>
      </c>
      <c r="B14" s="2">
        <v>2</v>
      </c>
      <c r="C14" s="8">
        <f t="shared" si="0"/>
        <v>0.1</v>
      </c>
      <c r="H14" t="s">
        <v>49</v>
      </c>
      <c r="I14" t="s">
        <v>50</v>
      </c>
    </row>
    <row r="15" spans="1:13" x14ac:dyDescent="0.3">
      <c r="A15" s="2" t="s">
        <v>15</v>
      </c>
      <c r="B15" s="2">
        <v>1</v>
      </c>
      <c r="C15" s="8">
        <f t="shared" si="0"/>
        <v>0.05</v>
      </c>
    </row>
    <row r="16" spans="1:13" x14ac:dyDescent="0.3">
      <c r="A16" s="2" t="s">
        <v>16</v>
      </c>
      <c r="B16" s="2">
        <v>1</v>
      </c>
      <c r="C16" s="8">
        <f t="shared" si="0"/>
        <v>0.05</v>
      </c>
      <c r="G16" t="s">
        <v>42</v>
      </c>
    </row>
    <row r="17" spans="1:3" x14ac:dyDescent="0.3">
      <c r="A17" s="2" t="s">
        <v>17</v>
      </c>
      <c r="B17" s="2">
        <v>2</v>
      </c>
      <c r="C17" s="8">
        <f t="shared" si="0"/>
        <v>0.1</v>
      </c>
    </row>
    <row r="18" spans="1:3" x14ac:dyDescent="0.3">
      <c r="A18" s="2" t="s">
        <v>18</v>
      </c>
      <c r="B18" s="2">
        <v>8</v>
      </c>
      <c r="C18" s="8">
        <f t="shared" si="0"/>
        <v>0.15</v>
      </c>
    </row>
  </sheetData>
  <mergeCells count="1">
    <mergeCell ref="A1:G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C2" sqref="C2"/>
    </sheetView>
  </sheetViews>
  <sheetFormatPr baseColWidth="10" defaultColWidth="8.88671875" defaultRowHeight="14.4" x14ac:dyDescent="0.3"/>
  <cols>
    <col min="1" max="1" width="13.109375" customWidth="1"/>
    <col min="2" max="2" width="12.21875" customWidth="1"/>
    <col min="3" max="3" width="17.44140625" bestFit="1" customWidth="1"/>
  </cols>
  <sheetData>
    <row r="1" spans="1:8" ht="28.8" x14ac:dyDescent="0.3">
      <c r="A1" s="10" t="s">
        <v>51</v>
      </c>
      <c r="B1" s="10" t="s">
        <v>52</v>
      </c>
      <c r="C1" s="11" t="s">
        <v>58</v>
      </c>
      <c r="G1" s="11" t="s">
        <v>79</v>
      </c>
      <c r="H1" s="11" t="s">
        <v>80</v>
      </c>
    </row>
    <row r="2" spans="1:8" x14ac:dyDescent="0.3">
      <c r="A2" s="2">
        <v>1</v>
      </c>
      <c r="B2" s="2" t="s">
        <v>54</v>
      </c>
      <c r="C2" s="2">
        <f>IF(B2="1P",$H$2,IF(B2="2P",$H$3,IF(B2="3P",$H$4,IF(B2="S",$H$5,"** erreur de type **"))))</f>
        <v>30</v>
      </c>
      <c r="G2" s="2" t="s">
        <v>54</v>
      </c>
      <c r="H2" s="2">
        <v>30</v>
      </c>
    </row>
    <row r="3" spans="1:8" x14ac:dyDescent="0.3">
      <c r="A3" s="2">
        <v>2</v>
      </c>
      <c r="B3" s="2" t="s">
        <v>54</v>
      </c>
      <c r="C3" s="2">
        <f t="shared" ref="C3:C12" si="0">IF(B3="1P",$H$2,IF(B3="2P",$H$3,IF(B3="3P",$H$4,IF(B3="S",$H$5,"** erreur de type **"))))</f>
        <v>30</v>
      </c>
      <c r="G3" s="2" t="s">
        <v>55</v>
      </c>
      <c r="H3" s="2">
        <v>45</v>
      </c>
    </row>
    <row r="4" spans="1:8" x14ac:dyDescent="0.3">
      <c r="A4" s="2">
        <v>3</v>
      </c>
      <c r="B4" s="2" t="s">
        <v>55</v>
      </c>
      <c r="C4" s="2">
        <f t="shared" si="0"/>
        <v>45</v>
      </c>
      <c r="G4" s="2" t="s">
        <v>56</v>
      </c>
      <c r="H4" s="2">
        <v>60</v>
      </c>
    </row>
    <row r="5" spans="1:8" x14ac:dyDescent="0.3">
      <c r="A5" s="2">
        <v>4</v>
      </c>
      <c r="B5" s="2" t="s">
        <v>56</v>
      </c>
      <c r="C5" s="2">
        <f t="shared" si="0"/>
        <v>60</v>
      </c>
      <c r="G5" s="2" t="s">
        <v>57</v>
      </c>
      <c r="H5" s="2">
        <v>500</v>
      </c>
    </row>
    <row r="6" spans="1:8" x14ac:dyDescent="0.3">
      <c r="A6" s="2">
        <v>5</v>
      </c>
      <c r="B6" s="2" t="s">
        <v>54</v>
      </c>
      <c r="C6" s="2">
        <f t="shared" si="0"/>
        <v>30</v>
      </c>
    </row>
    <row r="7" spans="1:8" x14ac:dyDescent="0.3">
      <c r="A7" s="2">
        <v>6</v>
      </c>
      <c r="B7" s="2" t="s">
        <v>56</v>
      </c>
      <c r="C7" s="2">
        <f t="shared" si="0"/>
        <v>60</v>
      </c>
    </row>
    <row r="8" spans="1:8" x14ac:dyDescent="0.3">
      <c r="A8" s="2">
        <v>7</v>
      </c>
      <c r="B8" s="2" t="s">
        <v>56</v>
      </c>
      <c r="C8" s="2">
        <f t="shared" si="0"/>
        <v>60</v>
      </c>
    </row>
    <row r="9" spans="1:8" x14ac:dyDescent="0.3">
      <c r="A9" s="2">
        <v>8</v>
      </c>
      <c r="B9" s="2" t="s">
        <v>57</v>
      </c>
      <c r="C9" s="2">
        <f t="shared" si="0"/>
        <v>500</v>
      </c>
    </row>
    <row r="10" spans="1:8" x14ac:dyDescent="0.3">
      <c r="A10" s="2">
        <v>9</v>
      </c>
      <c r="B10" s="2" t="s">
        <v>54</v>
      </c>
      <c r="C10" s="2">
        <f t="shared" si="0"/>
        <v>30</v>
      </c>
    </row>
    <row r="11" spans="1:8" x14ac:dyDescent="0.3">
      <c r="A11" s="2">
        <v>10</v>
      </c>
      <c r="B11" s="2" t="s">
        <v>55</v>
      </c>
      <c r="C11" s="2">
        <f t="shared" si="0"/>
        <v>45</v>
      </c>
    </row>
    <row r="12" spans="1:8" x14ac:dyDescent="0.3">
      <c r="A12" s="2">
        <v>11</v>
      </c>
      <c r="B12" s="2" t="s">
        <v>59</v>
      </c>
      <c r="C12" s="2" t="str">
        <f t="shared" si="0"/>
        <v>** erreur de type **</v>
      </c>
    </row>
    <row r="25" spans="2:2" x14ac:dyDescent="0.3">
      <c r="B25" t="s">
        <v>53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B1" zoomScale="130" zoomScaleNormal="130" workbookViewId="0">
      <selection activeCell="C3" sqref="C3"/>
    </sheetView>
  </sheetViews>
  <sheetFormatPr baseColWidth="10" defaultColWidth="8.88671875" defaultRowHeight="14.4" x14ac:dyDescent="0.3"/>
  <cols>
    <col min="1" max="1" width="13.109375" customWidth="1"/>
    <col min="2" max="2" width="12.21875" customWidth="1"/>
    <col min="3" max="3" width="17.44140625" bestFit="1" customWidth="1"/>
  </cols>
  <sheetData>
    <row r="1" spans="1:8" ht="28.8" x14ac:dyDescent="0.3">
      <c r="A1" s="10" t="s">
        <v>51</v>
      </c>
      <c r="B1" s="10" t="s">
        <v>52</v>
      </c>
      <c r="C1" s="11" t="s">
        <v>58</v>
      </c>
      <c r="G1" s="11" t="s">
        <v>79</v>
      </c>
      <c r="H1" s="11" t="s">
        <v>80</v>
      </c>
    </row>
    <row r="2" spans="1:8" x14ac:dyDescent="0.3">
      <c r="A2" s="2">
        <v>1</v>
      </c>
      <c r="B2" s="2" t="s">
        <v>54</v>
      </c>
      <c r="C2" s="2">
        <f>VLOOKUP(B2,$G$2:$H$5,2,FALSE)</f>
        <v>30</v>
      </c>
      <c r="G2" s="2" t="s">
        <v>54</v>
      </c>
      <c r="H2" s="2">
        <v>30</v>
      </c>
    </row>
    <row r="3" spans="1:8" x14ac:dyDescent="0.3">
      <c r="A3" s="2">
        <v>2</v>
      </c>
      <c r="B3" s="2" t="s">
        <v>54</v>
      </c>
      <c r="C3" s="2">
        <f t="shared" ref="C3:C12" si="0">VLOOKUP(B3,$G$2:$H$5,2,FALSE)</f>
        <v>30</v>
      </c>
      <c r="G3" s="2" t="s">
        <v>55</v>
      </c>
      <c r="H3" s="2">
        <v>45</v>
      </c>
    </row>
    <row r="4" spans="1:8" x14ac:dyDescent="0.3">
      <c r="A4" s="2">
        <v>3</v>
      </c>
      <c r="B4" s="2" t="s">
        <v>55</v>
      </c>
      <c r="C4" s="2">
        <f t="shared" si="0"/>
        <v>45</v>
      </c>
      <c r="G4" s="2" t="s">
        <v>56</v>
      </c>
      <c r="H4" s="2">
        <v>60</v>
      </c>
    </row>
    <row r="5" spans="1:8" x14ac:dyDescent="0.3">
      <c r="A5" s="2">
        <v>4</v>
      </c>
      <c r="B5" s="2" t="s">
        <v>56</v>
      </c>
      <c r="C5" s="2">
        <f t="shared" si="0"/>
        <v>60</v>
      </c>
      <c r="G5" s="2" t="s">
        <v>57</v>
      </c>
      <c r="H5" s="2">
        <v>500</v>
      </c>
    </row>
    <row r="6" spans="1:8" x14ac:dyDescent="0.3">
      <c r="A6" s="2">
        <v>5</v>
      </c>
      <c r="B6" s="2" t="s">
        <v>54</v>
      </c>
      <c r="C6" s="2">
        <f t="shared" si="0"/>
        <v>30</v>
      </c>
    </row>
    <row r="7" spans="1:8" x14ac:dyDescent="0.3">
      <c r="A7" s="2">
        <v>6</v>
      </c>
      <c r="B7" s="2" t="s">
        <v>56</v>
      </c>
      <c r="C7" s="2">
        <f t="shared" si="0"/>
        <v>60</v>
      </c>
    </row>
    <row r="8" spans="1:8" x14ac:dyDescent="0.3">
      <c r="A8" s="2">
        <v>7</v>
      </c>
      <c r="B8" s="2" t="s">
        <v>56</v>
      </c>
      <c r="C8" s="2">
        <f t="shared" si="0"/>
        <v>60</v>
      </c>
    </row>
    <row r="9" spans="1:8" x14ac:dyDescent="0.3">
      <c r="A9" s="2">
        <v>8</v>
      </c>
      <c r="B9" s="2" t="s">
        <v>57</v>
      </c>
      <c r="C9" s="2">
        <f t="shared" si="0"/>
        <v>500</v>
      </c>
    </row>
    <row r="10" spans="1:8" x14ac:dyDescent="0.3">
      <c r="A10" s="2">
        <v>9</v>
      </c>
      <c r="B10" s="2" t="s">
        <v>54</v>
      </c>
      <c r="C10" s="2">
        <f t="shared" si="0"/>
        <v>30</v>
      </c>
    </row>
    <row r="11" spans="1:8" x14ac:dyDescent="0.3">
      <c r="A11" s="2">
        <v>10</v>
      </c>
      <c r="B11" s="2" t="s">
        <v>55</v>
      </c>
      <c r="C11" s="2">
        <f t="shared" si="0"/>
        <v>45</v>
      </c>
    </row>
    <row r="12" spans="1:8" x14ac:dyDescent="0.3">
      <c r="A12" s="2">
        <v>11</v>
      </c>
      <c r="B12" s="2" t="s">
        <v>59</v>
      </c>
      <c r="C12" s="2" t="e">
        <f t="shared" si="0"/>
        <v>#N/A</v>
      </c>
    </row>
    <row r="25" spans="2:2" x14ac:dyDescent="0.3">
      <c r="B25" t="s">
        <v>53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zoomScale="136" zoomScaleNormal="136" workbookViewId="0">
      <selection sqref="A1:F1"/>
    </sheetView>
  </sheetViews>
  <sheetFormatPr baseColWidth="10" defaultColWidth="8.88671875" defaultRowHeight="14.4" x14ac:dyDescent="0.3"/>
  <cols>
    <col min="4" max="4" width="12.5546875" bestFit="1" customWidth="1"/>
  </cols>
  <sheetData>
    <row r="1" spans="1:6" ht="28.8" x14ac:dyDescent="0.3">
      <c r="A1" s="10" t="s">
        <v>60</v>
      </c>
      <c r="B1" s="10" t="s">
        <v>61</v>
      </c>
      <c r="C1" s="10" t="s">
        <v>62</v>
      </c>
      <c r="D1" s="10" t="s">
        <v>63</v>
      </c>
      <c r="E1" s="10" t="s">
        <v>71</v>
      </c>
      <c r="F1" s="10" t="s">
        <v>73</v>
      </c>
    </row>
    <row r="2" spans="1:6" x14ac:dyDescent="0.3">
      <c r="A2" s="2">
        <v>1</v>
      </c>
      <c r="B2" s="2" t="s">
        <v>64</v>
      </c>
      <c r="C2" s="2" t="s">
        <v>74</v>
      </c>
      <c r="D2" s="12" t="str">
        <f>IF(A2=1,"Mme",IF(A2=2,"Mlle","Mr"))</f>
        <v>Mme</v>
      </c>
      <c r="E2" s="2" t="s">
        <v>72</v>
      </c>
      <c r="F2" s="12" t="str">
        <f>IF(E2="h","homme","femme")</f>
        <v>homme</v>
      </c>
    </row>
    <row r="3" spans="1:6" x14ac:dyDescent="0.3">
      <c r="A3" s="2">
        <v>2</v>
      </c>
      <c r="B3" s="2" t="s">
        <v>65</v>
      </c>
      <c r="C3" s="2" t="s">
        <v>75</v>
      </c>
      <c r="D3" s="12" t="str">
        <f t="shared" ref="D3:D7" si="0">IF(A3=1,"Mme",IF(A3=2,"Mlle","Mr"))</f>
        <v>Mlle</v>
      </c>
      <c r="E3" s="2" t="s">
        <v>69</v>
      </c>
      <c r="F3" s="12" t="str">
        <f t="shared" ref="F3:F7" si="1">IF(E3="h","homme","femme")</f>
        <v>femme</v>
      </c>
    </row>
    <row r="4" spans="1:6" x14ac:dyDescent="0.3">
      <c r="A4" s="2">
        <v>2</v>
      </c>
      <c r="B4" s="2" t="s">
        <v>66</v>
      </c>
      <c r="C4" s="2" t="s">
        <v>76</v>
      </c>
      <c r="D4" s="12" t="str">
        <f t="shared" si="0"/>
        <v>Mlle</v>
      </c>
      <c r="E4" s="2" t="s">
        <v>69</v>
      </c>
      <c r="F4" s="12" t="str">
        <f t="shared" si="1"/>
        <v>femme</v>
      </c>
    </row>
    <row r="5" spans="1:6" x14ac:dyDescent="0.3">
      <c r="A5" s="2">
        <v>1</v>
      </c>
      <c r="B5" s="2" t="s">
        <v>67</v>
      </c>
      <c r="C5" s="2" t="s">
        <v>70</v>
      </c>
      <c r="D5" s="12" t="str">
        <f t="shared" si="0"/>
        <v>Mme</v>
      </c>
      <c r="E5" s="2" t="s">
        <v>72</v>
      </c>
      <c r="F5" s="12" t="str">
        <f t="shared" si="1"/>
        <v>homme</v>
      </c>
    </row>
    <row r="6" spans="1:6" x14ac:dyDescent="0.3">
      <c r="A6" s="2">
        <v>3</v>
      </c>
      <c r="B6" s="2" t="s">
        <v>68</v>
      </c>
      <c r="C6" s="2" t="s">
        <v>77</v>
      </c>
      <c r="D6" s="12" t="str">
        <f t="shared" si="0"/>
        <v>Mr</v>
      </c>
      <c r="E6" s="2" t="s">
        <v>69</v>
      </c>
      <c r="F6" s="12" t="str">
        <f t="shared" si="1"/>
        <v>femme</v>
      </c>
    </row>
    <row r="7" spans="1:6" x14ac:dyDescent="0.3">
      <c r="A7" s="2">
        <v>1</v>
      </c>
      <c r="B7" s="2" t="s">
        <v>69</v>
      </c>
      <c r="C7" s="2" t="s">
        <v>78</v>
      </c>
      <c r="D7" s="12" t="str">
        <f t="shared" si="0"/>
        <v>Mme</v>
      </c>
      <c r="E7" s="2" t="s">
        <v>69</v>
      </c>
      <c r="F7" s="12" t="str">
        <f t="shared" si="1"/>
        <v>femme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D2" sqref="D2"/>
    </sheetView>
  </sheetViews>
  <sheetFormatPr baseColWidth="10" defaultRowHeight="14.4" x14ac:dyDescent="0.3"/>
  <sheetData>
    <row r="1" spans="1:4" ht="28.8" x14ac:dyDescent="0.3">
      <c r="A1" s="13" t="s">
        <v>81</v>
      </c>
      <c r="B1" s="13" t="s">
        <v>82</v>
      </c>
      <c r="C1" s="13" t="s">
        <v>83</v>
      </c>
      <c r="D1" s="13" t="s">
        <v>84</v>
      </c>
    </row>
    <row r="2" spans="1:4" x14ac:dyDescent="0.3">
      <c r="A2" s="2">
        <v>201501</v>
      </c>
      <c r="B2" s="2">
        <v>1</v>
      </c>
      <c r="C2" s="3">
        <v>100</v>
      </c>
      <c r="D2" s="12" t="str">
        <f>VLOOKUP(B2,client!$A$2:$C$10,2,FALSE)</f>
        <v>A</v>
      </c>
    </row>
    <row r="3" spans="1:4" x14ac:dyDescent="0.3">
      <c r="A3" s="2">
        <v>201502</v>
      </c>
      <c r="B3" s="2">
        <v>2</v>
      </c>
      <c r="C3" s="3">
        <v>50</v>
      </c>
      <c r="D3" s="12" t="str">
        <f>VLOOKUP(B3,client!$A$2:$C$10,2,FALSE)</f>
        <v>B</v>
      </c>
    </row>
    <row r="4" spans="1:4" x14ac:dyDescent="0.3">
      <c r="A4" s="2">
        <v>201503</v>
      </c>
      <c r="B4" s="2">
        <v>1</v>
      </c>
      <c r="C4" s="3">
        <v>1000</v>
      </c>
      <c r="D4" s="12" t="str">
        <f>VLOOKUP(B4,client!$A$2:$C$10,2,FALSE)</f>
        <v>A</v>
      </c>
    </row>
    <row r="5" spans="1:4" x14ac:dyDescent="0.3">
      <c r="A5" s="2">
        <v>201504</v>
      </c>
      <c r="B5" s="2">
        <v>3</v>
      </c>
      <c r="C5" s="3">
        <v>500</v>
      </c>
      <c r="D5" s="12" t="str">
        <f>VLOOKUP(B5,client!$A$2:$C$10,2,FALSE)</f>
        <v>C</v>
      </c>
    </row>
    <row r="6" spans="1:4" x14ac:dyDescent="0.3">
      <c r="A6" s="2">
        <v>201505</v>
      </c>
      <c r="B6" s="2">
        <v>8</v>
      </c>
      <c r="C6" s="3">
        <v>20</v>
      </c>
      <c r="D6" s="12" t="str">
        <f>VLOOKUP(B6,client!$A$2:$C$10,2,FALSE)</f>
        <v>H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sqref="A1:C1"/>
    </sheetView>
  </sheetViews>
  <sheetFormatPr baseColWidth="10" defaultRowHeight="14.4" x14ac:dyDescent="0.3"/>
  <sheetData>
    <row r="1" spans="1:3" ht="28.8" x14ac:dyDescent="0.3">
      <c r="A1" s="13" t="s">
        <v>85</v>
      </c>
      <c r="B1" s="13" t="s">
        <v>84</v>
      </c>
      <c r="C1" s="13" t="s">
        <v>86</v>
      </c>
    </row>
    <row r="2" spans="1:3" x14ac:dyDescent="0.3">
      <c r="A2" s="2">
        <v>1</v>
      </c>
      <c r="B2" s="2" t="s">
        <v>87</v>
      </c>
      <c r="C2" s="2" t="s">
        <v>96</v>
      </c>
    </row>
    <row r="3" spans="1:3" x14ac:dyDescent="0.3">
      <c r="A3" s="2">
        <v>2</v>
      </c>
      <c r="B3" s="2" t="s">
        <v>88</v>
      </c>
      <c r="C3" s="2" t="s">
        <v>98</v>
      </c>
    </row>
    <row r="4" spans="1:3" x14ac:dyDescent="0.3">
      <c r="A4" s="2">
        <v>3</v>
      </c>
      <c r="B4" s="2" t="s">
        <v>89</v>
      </c>
      <c r="C4" s="2" t="s">
        <v>97</v>
      </c>
    </row>
    <row r="5" spans="1:3" x14ac:dyDescent="0.3">
      <c r="A5" s="2">
        <v>4</v>
      </c>
      <c r="B5" s="2" t="s">
        <v>90</v>
      </c>
      <c r="C5" s="2" t="s">
        <v>99</v>
      </c>
    </row>
    <row r="6" spans="1:3" x14ac:dyDescent="0.3">
      <c r="A6" s="2">
        <v>5</v>
      </c>
      <c r="B6" s="2" t="s">
        <v>91</v>
      </c>
      <c r="C6" s="2" t="s">
        <v>96</v>
      </c>
    </row>
    <row r="7" spans="1:3" x14ac:dyDescent="0.3">
      <c r="A7" s="2">
        <v>6</v>
      </c>
      <c r="B7" s="2" t="s">
        <v>92</v>
      </c>
      <c r="C7" s="2" t="s">
        <v>96</v>
      </c>
    </row>
    <row r="8" spans="1:3" x14ac:dyDescent="0.3">
      <c r="A8" s="2">
        <v>7</v>
      </c>
      <c r="B8" s="2" t="s">
        <v>93</v>
      </c>
      <c r="C8" s="2" t="s">
        <v>98</v>
      </c>
    </row>
    <row r="9" spans="1:3" x14ac:dyDescent="0.3">
      <c r="A9" s="2">
        <v>8</v>
      </c>
      <c r="B9" s="2" t="s">
        <v>94</v>
      </c>
      <c r="C9" s="2" t="s">
        <v>97</v>
      </c>
    </row>
    <row r="10" spans="1:3" x14ac:dyDescent="0.3">
      <c r="A10" s="2">
        <v>9</v>
      </c>
      <c r="B10" s="2" t="s">
        <v>95</v>
      </c>
      <c r="C10" s="2" t="s">
        <v>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E9" sqref="E9"/>
    </sheetView>
  </sheetViews>
  <sheetFormatPr baseColWidth="10" defaultRowHeight="14.4" x14ac:dyDescent="0.3"/>
  <cols>
    <col min="2" max="2" width="14.6640625" bestFit="1" customWidth="1"/>
    <col min="3" max="3" width="21.88671875" bestFit="1" customWidth="1"/>
    <col min="5" max="5" width="16.44140625" customWidth="1"/>
  </cols>
  <sheetData>
    <row r="1" spans="1:7" ht="21" x14ac:dyDescent="0.4">
      <c r="A1" s="25" t="s">
        <v>100</v>
      </c>
      <c r="B1" s="25"/>
      <c r="C1" s="25"/>
      <c r="D1" s="25"/>
      <c r="E1" s="25"/>
      <c r="F1" s="25"/>
    </row>
    <row r="2" spans="1:7" ht="15" thickBot="1" x14ac:dyDescent="0.35"/>
    <row r="3" spans="1:7" ht="29.4" thickBot="1" x14ac:dyDescent="0.35">
      <c r="B3" s="16" t="s">
        <v>101</v>
      </c>
      <c r="C3" s="17">
        <v>1</v>
      </c>
      <c r="E3" s="13" t="s">
        <v>111</v>
      </c>
      <c r="F3" s="15">
        <v>1</v>
      </c>
    </row>
    <row r="4" spans="1:7" x14ac:dyDescent="0.3">
      <c r="B4" s="13" t="s">
        <v>102</v>
      </c>
      <c r="C4" t="str">
        <f>VLOOKUP(C3,Clients!$A$2:$C$15,2,FALSE)</f>
        <v>Bataclan</v>
      </c>
    </row>
    <row r="5" spans="1:7" x14ac:dyDescent="0.3">
      <c r="B5" s="13" t="s">
        <v>86</v>
      </c>
      <c r="C5" t="str">
        <f>VLOOKUP(C3,Clients!$A$2:$C$15,3,FALSE)</f>
        <v>Boulogne</v>
      </c>
    </row>
    <row r="6" spans="1:7" x14ac:dyDescent="0.3">
      <c r="B6" s="13" t="s">
        <v>103</v>
      </c>
      <c r="C6" s="14">
        <f ca="1">TODAY()</f>
        <v>42289</v>
      </c>
    </row>
    <row r="8" spans="1:7" ht="43.2" x14ac:dyDescent="0.3">
      <c r="A8" s="13" t="s">
        <v>104</v>
      </c>
      <c r="B8" s="13" t="s">
        <v>105</v>
      </c>
      <c r="C8" s="13" t="s">
        <v>106</v>
      </c>
      <c r="D8" s="13" t="s">
        <v>107</v>
      </c>
      <c r="E8" s="13" t="s">
        <v>108</v>
      </c>
      <c r="F8" s="13" t="s">
        <v>110</v>
      </c>
      <c r="G8" s="13" t="s">
        <v>109</v>
      </c>
    </row>
    <row r="9" spans="1:7" x14ac:dyDescent="0.3">
      <c r="A9" s="2">
        <v>1</v>
      </c>
      <c r="B9" s="2" t="s">
        <v>114</v>
      </c>
      <c r="C9" s="12" t="str">
        <f>VLOOKUP(B9,Produits!$A$2:$D$14,2,FALSE)</f>
        <v>Banane</v>
      </c>
      <c r="D9" s="21">
        <f>VLOOKUP(B9,Produits!$A$2:$D$14,3,FALSE)</f>
        <v>1.5</v>
      </c>
      <c r="E9" s="2">
        <v>20</v>
      </c>
      <c r="F9" s="21">
        <f>D9*E9</f>
        <v>30</v>
      </c>
      <c r="G9" s="21">
        <f>F9*VLOOKUP(VLOOKUP(B9,Produits!$A$2:$D$14,4,FALSE),CodesTauxTVA!$A$2:$B$4,2,FALSE)</f>
        <v>1.5</v>
      </c>
    </row>
    <row r="10" spans="1:7" x14ac:dyDescent="0.3">
      <c r="A10" s="2">
        <v>2</v>
      </c>
      <c r="B10" s="2" t="s">
        <v>115</v>
      </c>
      <c r="C10" s="12" t="str">
        <f>VLOOKUP(B10,Produits!$A$2:$D$14,2,FALSE)</f>
        <v>Pomme</v>
      </c>
      <c r="D10" s="21">
        <f>VLOOKUP(B10,Produits!$A$2:$D$14,3,FALSE)</f>
        <v>0.99</v>
      </c>
      <c r="E10" s="2">
        <v>15</v>
      </c>
      <c r="F10" s="21">
        <f>D10*E10</f>
        <v>14.85</v>
      </c>
      <c r="G10" s="21">
        <f>F10*VLOOKUP(VLOOKUP(B10,Produits!$A$2:$D$14,4,FALSE),CodesTauxTVA!$A$2:$B$4,2,FALSE)</f>
        <v>1.4850000000000001</v>
      </c>
    </row>
    <row r="11" spans="1:7" x14ac:dyDescent="0.3">
      <c r="E11" s="13" t="s">
        <v>112</v>
      </c>
      <c r="F11" s="22">
        <f>SUM(F9:F10)</f>
        <v>44.85</v>
      </c>
    </row>
    <row r="12" spans="1:7" x14ac:dyDescent="0.3">
      <c r="E12" s="13" t="s">
        <v>109</v>
      </c>
      <c r="F12" s="22">
        <f>SUM(G9:G10)</f>
        <v>2.9850000000000003</v>
      </c>
    </row>
    <row r="13" spans="1:7" x14ac:dyDescent="0.3">
      <c r="E13" s="13" t="s">
        <v>113</v>
      </c>
      <c r="F13" s="22">
        <f>SUM(F11:F12)</f>
        <v>47.835000000000001</v>
      </c>
    </row>
  </sheetData>
  <mergeCells count="1">
    <mergeCell ref="A1:F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workbookViewId="0">
      <selection sqref="A1:C1"/>
    </sheetView>
  </sheetViews>
  <sheetFormatPr baseColWidth="10" defaultRowHeight="14.4" x14ac:dyDescent="0.3"/>
  <sheetData>
    <row r="1" spans="1:3" x14ac:dyDescent="0.3">
      <c r="A1" s="18" t="s">
        <v>116</v>
      </c>
      <c r="B1" s="18" t="s">
        <v>61</v>
      </c>
      <c r="C1" s="18" t="s">
        <v>86</v>
      </c>
    </row>
    <row r="2" spans="1:3" x14ac:dyDescent="0.3">
      <c r="A2" s="2">
        <v>1</v>
      </c>
      <c r="B2" s="2" t="s">
        <v>117</v>
      </c>
      <c r="C2" s="2" t="s">
        <v>98</v>
      </c>
    </row>
    <row r="3" spans="1:3" x14ac:dyDescent="0.3">
      <c r="A3" s="2"/>
      <c r="B3" s="2"/>
      <c r="C3" s="2"/>
    </row>
    <row r="4" spans="1:3" x14ac:dyDescent="0.3">
      <c r="A4" s="2"/>
      <c r="B4" s="2"/>
      <c r="C4" s="2"/>
    </row>
    <row r="5" spans="1:3" x14ac:dyDescent="0.3">
      <c r="A5" s="2"/>
      <c r="B5" s="2"/>
      <c r="C5" s="2"/>
    </row>
    <row r="6" spans="1:3" x14ac:dyDescent="0.3">
      <c r="A6" s="2"/>
      <c r="B6" s="2"/>
      <c r="C6" s="2"/>
    </row>
    <row r="7" spans="1:3" x14ac:dyDescent="0.3">
      <c r="A7" s="2"/>
      <c r="B7" s="2"/>
      <c r="C7" s="2"/>
    </row>
    <row r="8" spans="1:3" x14ac:dyDescent="0.3">
      <c r="A8" s="2"/>
      <c r="B8" s="2"/>
      <c r="C8" s="2"/>
    </row>
    <row r="9" spans="1:3" x14ac:dyDescent="0.3">
      <c r="A9" s="2"/>
      <c r="B9" s="2"/>
      <c r="C9" s="2"/>
    </row>
    <row r="10" spans="1:3" x14ac:dyDescent="0.3">
      <c r="A10" s="2"/>
      <c r="B10" s="2"/>
      <c r="C10" s="2"/>
    </row>
    <row r="11" spans="1:3" x14ac:dyDescent="0.3">
      <c r="A11" s="2"/>
      <c r="B11" s="2"/>
      <c r="C11" s="2"/>
    </row>
    <row r="12" spans="1:3" x14ac:dyDescent="0.3">
      <c r="A12" s="2"/>
      <c r="B12" s="2"/>
      <c r="C12" s="2"/>
    </row>
    <row r="13" spans="1:3" x14ac:dyDescent="0.3">
      <c r="A13" s="2"/>
      <c r="B13" s="2"/>
      <c r="C13" s="2"/>
    </row>
    <row r="14" spans="1:3" x14ac:dyDescent="0.3">
      <c r="A14" s="2"/>
      <c r="B14" s="2"/>
      <c r="C14" s="2"/>
    </row>
    <row r="15" spans="1:3" x14ac:dyDescent="0.3">
      <c r="A15" s="2"/>
      <c r="B15" s="2"/>
      <c r="C15" s="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sqref="A1:D1"/>
    </sheetView>
  </sheetViews>
  <sheetFormatPr baseColWidth="10" defaultRowHeight="14.4" x14ac:dyDescent="0.3"/>
  <sheetData>
    <row r="1" spans="1:4" ht="28.8" x14ac:dyDescent="0.3">
      <c r="A1" s="13" t="s">
        <v>118</v>
      </c>
      <c r="B1" s="13" t="s">
        <v>119</v>
      </c>
      <c r="C1" s="13" t="s">
        <v>107</v>
      </c>
      <c r="D1" s="13" t="s">
        <v>120</v>
      </c>
    </row>
    <row r="2" spans="1:4" x14ac:dyDescent="0.3">
      <c r="A2" s="2" t="s">
        <v>114</v>
      </c>
      <c r="B2" s="2" t="s">
        <v>121</v>
      </c>
      <c r="C2" s="2">
        <v>1.5</v>
      </c>
      <c r="D2" s="2">
        <v>1</v>
      </c>
    </row>
    <row r="3" spans="1:4" x14ac:dyDescent="0.3">
      <c r="A3" s="2" t="s">
        <v>115</v>
      </c>
      <c r="B3" s="2" t="s">
        <v>122</v>
      </c>
      <c r="C3" s="2">
        <v>0.99</v>
      </c>
      <c r="D3" s="2">
        <v>2</v>
      </c>
    </row>
    <row r="4" spans="1:4" x14ac:dyDescent="0.3">
      <c r="A4" s="2"/>
      <c r="B4" s="2"/>
      <c r="C4" s="2"/>
      <c r="D4" s="2"/>
    </row>
    <row r="5" spans="1:4" x14ac:dyDescent="0.3">
      <c r="A5" s="2"/>
      <c r="B5" s="2"/>
      <c r="C5" s="2"/>
      <c r="D5" s="2"/>
    </row>
    <row r="6" spans="1:4" x14ac:dyDescent="0.3">
      <c r="A6" s="2"/>
      <c r="B6" s="2"/>
      <c r="C6" s="2"/>
      <c r="D6" s="2"/>
    </row>
    <row r="7" spans="1:4" x14ac:dyDescent="0.3">
      <c r="A7" s="2"/>
      <c r="B7" s="2"/>
      <c r="C7" s="2"/>
      <c r="D7" s="2"/>
    </row>
    <row r="8" spans="1:4" x14ac:dyDescent="0.3">
      <c r="A8" s="2"/>
      <c r="B8" s="2"/>
      <c r="C8" s="2"/>
      <c r="D8" s="2"/>
    </row>
    <row r="9" spans="1:4" x14ac:dyDescent="0.3">
      <c r="A9" s="2"/>
      <c r="B9" s="2"/>
      <c r="C9" s="2"/>
      <c r="D9" s="2"/>
    </row>
    <row r="10" spans="1:4" x14ac:dyDescent="0.3">
      <c r="A10" s="2"/>
      <c r="B10" s="2"/>
      <c r="C10" s="2"/>
      <c r="D10" s="2"/>
    </row>
    <row r="11" spans="1:4" x14ac:dyDescent="0.3">
      <c r="A11" s="2"/>
      <c r="B11" s="2"/>
      <c r="C11" s="2"/>
      <c r="D11" s="2"/>
    </row>
    <row r="12" spans="1:4" x14ac:dyDescent="0.3">
      <c r="A12" s="2"/>
      <c r="B12" s="2"/>
      <c r="C12" s="2"/>
      <c r="D12" s="2"/>
    </row>
    <row r="13" spans="1:4" x14ac:dyDescent="0.3">
      <c r="A13" s="2"/>
      <c r="B13" s="2"/>
      <c r="C13" s="2"/>
      <c r="D13" s="2"/>
    </row>
    <row r="14" spans="1:4" x14ac:dyDescent="0.3">
      <c r="A14" s="2"/>
      <c r="B14" s="2"/>
      <c r="C14" s="2"/>
      <c r="D14" s="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RowHeight="14.4" x14ac:dyDescent="0.3"/>
  <sheetData>
    <row r="1" spans="1:2" x14ac:dyDescent="0.3">
      <c r="A1" s="13" t="s">
        <v>123</v>
      </c>
      <c r="B1" s="13" t="s">
        <v>124</v>
      </c>
    </row>
    <row r="2" spans="1:2" x14ac:dyDescent="0.3">
      <c r="A2" s="19">
        <v>1</v>
      </c>
      <c r="B2" s="20">
        <v>0.05</v>
      </c>
    </row>
    <row r="3" spans="1:2" x14ac:dyDescent="0.3">
      <c r="A3" s="19">
        <v>2</v>
      </c>
      <c r="B3" s="20">
        <v>0.1</v>
      </c>
    </row>
    <row r="4" spans="1:2" x14ac:dyDescent="0.3">
      <c r="A4" s="19">
        <v>3</v>
      </c>
      <c r="B4" s="20">
        <v>0.2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Accueil</vt:lpstr>
      <vt:lpstr>choix2Taux</vt:lpstr>
      <vt:lpstr>choix2Taux (2)</vt:lpstr>
      <vt:lpstr>choix3Taux</vt:lpstr>
      <vt:lpstr>tarifChambre</vt:lpstr>
      <vt:lpstr>tarifChambre (2)</vt:lpstr>
      <vt:lpstr>civilité</vt:lpstr>
      <vt:lpstr>factures</vt:lpstr>
      <vt:lpstr>client</vt:lpstr>
      <vt:lpstr>BonCommande</vt:lpstr>
      <vt:lpstr>Clients</vt:lpstr>
      <vt:lpstr>Produits</vt:lpstr>
      <vt:lpstr>CodesTauxTVA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2015-10-12T18:16:19Z</dcterms:modified>
</cp:coreProperties>
</file>